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課内共有\7．【広報・企画】\HP\H28年度原稿\様式集\変更\⑦その他様式\"/>
    </mc:Choice>
  </mc:AlternateContent>
  <bookViews>
    <workbookView xWindow="-15" yWindow="-15" windowWidth="7170" windowHeight="8145"/>
  </bookViews>
  <sheets>
    <sheet name="16-3" sheetId="18" r:id="rId1"/>
    <sheet name="Sheet1" sheetId="1" r:id="rId2"/>
    <sheet name="Sheet2" sheetId="2" r:id="rId3"/>
    <sheet name="Sheet3" sheetId="3" r:id="rId4"/>
  </sheets>
  <definedNames>
    <definedName name="B_01">#REF!</definedName>
    <definedName name="B_02">#REF!</definedName>
    <definedName name="B_03">#REF!</definedName>
    <definedName name="B_04">#REF!</definedName>
    <definedName name="C_00">#REF!</definedName>
    <definedName name="C_01">#REF!</definedName>
    <definedName name="C_02">#REF!</definedName>
    <definedName name="C_03">#REF!</definedName>
    <definedName name="C_08">#REF!</definedName>
    <definedName name="C_09">#REF!</definedName>
    <definedName name="C_11">#REF!</definedName>
    <definedName name="Ｃ交通主">#REF!</definedName>
    <definedName name="DOKO">#REF!</definedName>
    <definedName name="KANK">#REF!</definedName>
    <definedName name="ODAN">#REF!</definedName>
    <definedName name="_xlnm.Print_Area" localSheetId="0">'16-3'!$A$7:$U$50</definedName>
    <definedName name="TUMI">#REF!</definedName>
    <definedName name="一般盛土">#REF!</definedName>
    <definedName name="路選別舗装区分">#REF!</definedName>
  </definedNames>
  <calcPr calcId="152511"/>
</workbook>
</file>

<file path=xl/calcChain.xml><?xml version="1.0" encoding="utf-8"?>
<calcChain xmlns="http://schemas.openxmlformats.org/spreadsheetml/2006/main">
  <c r="M15" i="18" l="1"/>
  <c r="M14" i="18"/>
  <c r="M13" i="18"/>
  <c r="E10" i="18"/>
  <c r="D10" i="18"/>
  <c r="F10" i="18" s="1"/>
  <c r="C10" i="18"/>
  <c r="B10" i="18"/>
  <c r="A10" i="18"/>
  <c r="E8" i="18"/>
  <c r="B8" i="18"/>
  <c r="P15" i="18"/>
  <c r="I9" i="18" l="1"/>
  <c r="N9" i="18"/>
  <c r="V9" i="18" s="1"/>
  <c r="I10" i="18" l="1"/>
  <c r="N10" i="18"/>
  <c r="I11" i="18" l="1"/>
  <c r="N11" i="18"/>
  <c r="I12" i="18" l="1"/>
  <c r="O12" i="18"/>
  <c r="N12" i="18"/>
  <c r="P12" i="18"/>
  <c r="P9" i="18" l="1"/>
  <c r="S9" i="18"/>
  <c r="G10" i="18"/>
  <c r="S10" i="18"/>
  <c r="P11" i="18" s="1"/>
  <c r="P10" i="18"/>
  <c r="S11" i="18" l="1"/>
  <c r="U11" i="18" s="1"/>
  <c r="H10" i="18" s="1"/>
</calcChain>
</file>

<file path=xl/sharedStrings.xml><?xml version="1.0" encoding="utf-8"?>
<sst xmlns="http://schemas.openxmlformats.org/spreadsheetml/2006/main" count="38" uniqueCount="31">
  <si>
    <t>工事名</t>
    <rPh sb="0" eb="1">
      <t>コウ</t>
    </rPh>
    <rPh sb="1" eb="2">
      <t>コト</t>
    </rPh>
    <rPh sb="2" eb="3">
      <t>ナ</t>
    </rPh>
    <phoneticPr fontId="11"/>
  </si>
  <si>
    <t>請負者名</t>
    <rPh sb="0" eb="2">
      <t>ウケオイ</t>
    </rPh>
    <rPh sb="2" eb="3">
      <t>シャ</t>
    </rPh>
    <rPh sb="3" eb="4">
      <t>ナ</t>
    </rPh>
    <phoneticPr fontId="11"/>
  </si>
  <si>
    <t>客土量・設計</t>
    <rPh sb="0" eb="2">
      <t>キャクド</t>
    </rPh>
    <rPh sb="2" eb="3">
      <t>リョウ</t>
    </rPh>
    <rPh sb="4" eb="6">
      <t>セッケイ</t>
    </rPh>
    <phoneticPr fontId="11"/>
  </si>
  <si>
    <t>受益番号</t>
    <rPh sb="0" eb="2">
      <t>ジュエキ</t>
    </rPh>
    <rPh sb="2" eb="4">
      <t>バンゴウ</t>
    </rPh>
    <phoneticPr fontId="11"/>
  </si>
  <si>
    <t>受益者名</t>
    <rPh sb="0" eb="3">
      <t>ジュエキシャ</t>
    </rPh>
    <rPh sb="3" eb="4">
      <t>メイ</t>
    </rPh>
    <phoneticPr fontId="11"/>
  </si>
  <si>
    <t>ほ場番号</t>
    <rPh sb="1" eb="2">
      <t>ジョウ</t>
    </rPh>
    <rPh sb="2" eb="4">
      <t>バンゴウ</t>
    </rPh>
    <phoneticPr fontId="11"/>
  </si>
  <si>
    <t>客土面積</t>
    <rPh sb="0" eb="2">
      <t>キャクド</t>
    </rPh>
    <rPh sb="2" eb="4">
      <t>メンセキ</t>
    </rPh>
    <phoneticPr fontId="11"/>
  </si>
  <si>
    <t>客土厚</t>
    <rPh sb="0" eb="2">
      <t>キャクド</t>
    </rPh>
    <rPh sb="2" eb="3">
      <t>アツ</t>
    </rPh>
    <phoneticPr fontId="11"/>
  </si>
  <si>
    <t>客土量・搬入量</t>
    <rPh sb="0" eb="2">
      <t>キャクド</t>
    </rPh>
    <rPh sb="2" eb="3">
      <t>リョウ</t>
    </rPh>
    <rPh sb="4" eb="6">
      <t>ハンニュウ</t>
    </rPh>
    <rPh sb="6" eb="7">
      <t>リョウ</t>
    </rPh>
    <phoneticPr fontId="11"/>
  </si>
  <si>
    <t>配置山数</t>
    <rPh sb="0" eb="2">
      <t>ハイチ</t>
    </rPh>
    <rPh sb="2" eb="3">
      <t>ヤマ</t>
    </rPh>
    <rPh sb="3" eb="4">
      <t>スウ</t>
    </rPh>
    <phoneticPr fontId="11"/>
  </si>
  <si>
    <t>備                   考</t>
    <phoneticPr fontId="11"/>
  </si>
  <si>
    <t>客　土　小　運　搬　計　画</t>
    <phoneticPr fontId="11"/>
  </si>
  <si>
    <t>（抜坪検査より）</t>
    <rPh sb="1" eb="2">
      <t>ヌ</t>
    </rPh>
    <rPh sb="2" eb="3">
      <t>ツボ</t>
    </rPh>
    <rPh sb="3" eb="5">
      <t>ケンサ</t>
    </rPh>
    <phoneticPr fontId="11"/>
  </si>
  <si>
    <t>※ダンプ積載量　1台当り</t>
    <phoneticPr fontId="11"/>
  </si>
  <si>
    <t>(ほぐし土量)</t>
    <phoneticPr fontId="11"/>
  </si>
  <si>
    <t>※キャリア積載量1台当り</t>
    <rPh sb="5" eb="8">
      <t>セキサイリョウ</t>
    </rPh>
    <rPh sb="9" eb="10">
      <t>ダイ</t>
    </rPh>
    <rPh sb="10" eb="11">
      <t>ア</t>
    </rPh>
    <phoneticPr fontId="11"/>
  </si>
  <si>
    <t>ﾊﾞｯｸﾎｳ1ﾊﾞｹｯﾄ当たり容量</t>
    <rPh sb="12" eb="13">
      <t>ア</t>
    </rPh>
    <rPh sb="15" eb="17">
      <t>ヨウリョウ</t>
    </rPh>
    <phoneticPr fontId="11"/>
  </si>
  <si>
    <t>土量変化率</t>
    <rPh sb="0" eb="2">
      <t>ドリョウ</t>
    </rPh>
    <phoneticPr fontId="11"/>
  </si>
  <si>
    <t>ｷｬﾘｱ1台当たり積載量</t>
  </si>
  <si>
    <t>ｷｬﾘｱ使用台数</t>
  </si>
  <si>
    <t>※ダンプ積載量　1台当り　</t>
    <phoneticPr fontId="11"/>
  </si>
  <si>
    <t>経営体　○○地区　○工区</t>
    <rPh sb="0" eb="3">
      <t>ケイエイカラダ</t>
    </rPh>
    <rPh sb="6" eb="8">
      <t>チク</t>
    </rPh>
    <rPh sb="10" eb="12">
      <t>コウク</t>
    </rPh>
    <phoneticPr fontId="11"/>
  </si>
  <si>
    <t>○○・○○　経常建設共同企業体</t>
    <rPh sb="6" eb="8">
      <t>ケイジョウ</t>
    </rPh>
    <rPh sb="8" eb="15">
      <t>ケンセツキョウドウキギョウタイ</t>
    </rPh>
    <phoneticPr fontId="11"/>
  </si>
  <si>
    <t>○○</t>
    <phoneticPr fontId="11"/>
  </si>
  <si>
    <t>○○　○○</t>
    <phoneticPr fontId="11"/>
  </si>
  <si>
    <t>○○－○○</t>
    <phoneticPr fontId="11"/>
  </si>
  <si>
    <t>（ほぐし土量）</t>
    <phoneticPr fontId="11"/>
  </si>
  <si>
    <t>（地山土量）</t>
    <phoneticPr fontId="11"/>
  </si>
  <si>
    <t>ダンプ積載量　（ほぐし土量）</t>
    <phoneticPr fontId="11"/>
  </si>
  <si>
    <t>ダンプ積載量　（地山土量）</t>
    <phoneticPr fontId="11"/>
  </si>
  <si>
    <t>図面等は、CAD等により作図してください</t>
    <rPh sb="0" eb="2">
      <t>ズメン</t>
    </rPh>
    <rPh sb="2" eb="3">
      <t>ナド</t>
    </rPh>
    <rPh sb="8" eb="9">
      <t>ナド</t>
    </rPh>
    <rPh sb="12" eb="14">
      <t>サクズ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</si>
</sst>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.0&quot;㎥&quot;"/>
    <numFmt numFmtId="177" formatCode="#,##0.0&quot;㎡&quot;"/>
    <numFmt numFmtId="178" formatCode="&quot;t=&quot;0_ &quot;cm&quot;"/>
    <numFmt numFmtId="179" formatCode="0&quot;台&quot;"/>
    <numFmt numFmtId="180" formatCode="0.0&quot;台&quot;"/>
    <numFmt numFmtId="181" formatCode="0.00&quot;ｍ3&quot;"/>
    <numFmt numFmtId="182" formatCode="0&quot;山&quot;"/>
    <numFmt numFmtId="183" formatCode="&quot;山数=&quot;0.0&quot;ｍ3&quot;"/>
    <numFmt numFmtId="184" formatCode="#,##0;\-#,##0;&quot;-&quot;"/>
    <numFmt numFmtId="185" formatCode="0.0&quot;杯&quot;"/>
    <numFmt numFmtId="186" formatCode="&quot;≒&quot;0&quot;杯&quot;"/>
    <numFmt numFmtId="187" formatCode="##,###.00&quot;ｍ3&quot;"/>
    <numFmt numFmtId="188" formatCode="##,###.00&quot;ｍ3(1山)(ほぐし土量)&quot;"/>
    <numFmt numFmtId="189" formatCode="0&quot; 山&quot;"/>
    <numFmt numFmtId="190" formatCode="0.0&quot; 山 ≒&quot;"/>
    <numFmt numFmtId="191" formatCode="0.00&quot; m3&quot;"/>
    <numFmt numFmtId="192" formatCode="0.0&quot; m3&quot;"/>
    <numFmt numFmtId="193" formatCode="0&quot; 台&quot;"/>
  </numFmts>
  <fonts count="1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184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0" fontId="9" fillId="0" borderId="0"/>
    <xf numFmtId="0" fontId="10" fillId="0" borderId="0"/>
  </cellStyleXfs>
  <cellXfs count="125">
    <xf numFmtId="0" fontId="0" fillId="0" borderId="0" xfId="0">
      <alignment vertical="center"/>
    </xf>
    <xf numFmtId="0" fontId="14" fillId="0" borderId="0" xfId="10" applyFont="1" applyBorder="1" applyAlignment="1"/>
    <xf numFmtId="0" fontId="14" fillId="0" borderId="0" xfId="10" applyFont="1" applyBorder="1"/>
    <xf numFmtId="0" fontId="14" fillId="0" borderId="0" xfId="10" applyFont="1" applyBorder="1" applyAlignment="1">
      <alignment shrinkToFit="1"/>
    </xf>
    <xf numFmtId="0" fontId="13" fillId="0" borderId="0" xfId="10" applyFont="1" applyBorder="1" applyAlignment="1">
      <alignment horizontal="center" vertical="center"/>
    </xf>
    <xf numFmtId="0" fontId="15" fillId="0" borderId="3" xfId="10" applyFont="1" applyBorder="1" applyAlignment="1">
      <alignment horizontal="center" vertical="center"/>
    </xf>
    <xf numFmtId="0" fontId="14" fillId="0" borderId="4" xfId="10" applyFont="1" applyBorder="1"/>
    <xf numFmtId="0" fontId="14" fillId="0" borderId="5" xfId="10" applyFont="1" applyBorder="1"/>
    <xf numFmtId="0" fontId="14" fillId="0" borderId="6" xfId="10" applyFont="1" applyBorder="1"/>
    <xf numFmtId="0" fontId="14" fillId="0" borderId="7" xfId="10" applyFont="1" applyBorder="1" applyAlignment="1"/>
    <xf numFmtId="0" fontId="14" fillId="0" borderId="7" xfId="10" applyFont="1" applyBorder="1"/>
    <xf numFmtId="0" fontId="14" fillId="0" borderId="7" xfId="10" applyFont="1" applyBorder="1" applyAlignment="1">
      <alignment shrinkToFit="1"/>
    </xf>
    <xf numFmtId="0" fontId="14" fillId="0" borderId="8" xfId="10" applyFont="1" applyBorder="1"/>
    <xf numFmtId="0" fontId="1" fillId="0" borderId="0" xfId="10" applyFont="1" applyBorder="1" applyAlignment="1">
      <alignment vertical="center"/>
    </xf>
    <xf numFmtId="0" fontId="1" fillId="0" borderId="0" xfId="10" applyFont="1" applyAlignment="1">
      <alignment vertical="center"/>
    </xf>
    <xf numFmtId="0" fontId="1" fillId="0" borderId="0" xfId="10" applyFont="1"/>
    <xf numFmtId="0" fontId="1" fillId="0" borderId="0" xfId="10" applyFont="1" applyAlignment="1">
      <alignment shrinkToFit="1"/>
    </xf>
    <xf numFmtId="0" fontId="14" fillId="0" borderId="0" xfId="10" applyFont="1" applyBorder="1" applyAlignment="1">
      <alignment horizontal="center"/>
    </xf>
    <xf numFmtId="0" fontId="14" fillId="0" borderId="9" xfId="10" applyFont="1" applyBorder="1" applyAlignment="1">
      <alignment horizontal="center" vertical="center"/>
    </xf>
    <xf numFmtId="49" fontId="14" fillId="0" borderId="10" xfId="10" applyNumberFormat="1" applyFont="1" applyBorder="1" applyAlignment="1">
      <alignment horizontal="center" vertical="center"/>
    </xf>
    <xf numFmtId="14" fontId="14" fillId="0" borderId="9" xfId="10" quotePrefix="1" applyNumberFormat="1" applyFont="1" applyBorder="1" applyAlignment="1">
      <alignment horizontal="center" vertical="center"/>
    </xf>
    <xf numFmtId="177" fontId="14" fillId="0" borderId="9" xfId="10" applyNumberFormat="1" applyFont="1" applyBorder="1" applyAlignment="1">
      <alignment horizontal="center" vertical="center" shrinkToFit="1"/>
    </xf>
    <xf numFmtId="178" fontId="14" fillId="0" borderId="9" xfId="10" applyNumberFormat="1" applyFont="1" applyBorder="1" applyAlignment="1">
      <alignment horizontal="center" vertical="center"/>
    </xf>
    <xf numFmtId="176" fontId="14" fillId="0" borderId="9" xfId="10" applyNumberFormat="1" applyFont="1" applyBorder="1" applyAlignment="1">
      <alignment horizontal="center" vertical="center"/>
    </xf>
    <xf numFmtId="182" fontId="14" fillId="0" borderId="9" xfId="10" applyNumberFormat="1" applyFont="1" applyBorder="1" applyAlignment="1">
      <alignment horizontal="center" vertical="center"/>
    </xf>
    <xf numFmtId="0" fontId="14" fillId="0" borderId="4" xfId="10" applyFont="1" applyBorder="1" applyAlignment="1">
      <alignment vertical="center"/>
    </xf>
    <xf numFmtId="0" fontId="14" fillId="0" borderId="0" xfId="10" applyFont="1" applyBorder="1" applyAlignment="1">
      <alignment vertical="center"/>
    </xf>
    <xf numFmtId="0" fontId="14" fillId="0" borderId="0" xfId="10" applyFont="1" applyBorder="1" applyAlignment="1">
      <alignment horizontal="center" vertical="center"/>
    </xf>
    <xf numFmtId="0" fontId="14" fillId="0" borderId="0" xfId="10" applyFont="1" applyBorder="1" applyAlignment="1">
      <alignment horizontal="right" vertical="center"/>
    </xf>
    <xf numFmtId="14" fontId="14" fillId="0" borderId="0" xfId="10" quotePrefix="1" applyNumberFormat="1" applyFont="1" applyBorder="1" applyAlignment="1">
      <alignment horizontal="center" vertical="center"/>
    </xf>
    <xf numFmtId="177" fontId="14" fillId="0" borderId="0" xfId="10" applyNumberFormat="1" applyFont="1" applyBorder="1" applyAlignment="1">
      <alignment horizontal="center" vertical="center" shrinkToFit="1"/>
    </xf>
    <xf numFmtId="178" fontId="14" fillId="0" borderId="0" xfId="10" applyNumberFormat="1" applyFont="1" applyBorder="1" applyAlignment="1">
      <alignment horizontal="center" vertical="center"/>
    </xf>
    <xf numFmtId="176" fontId="14" fillId="0" borderId="0" xfId="10" applyNumberFormat="1" applyFont="1" applyBorder="1" applyAlignment="1">
      <alignment horizontal="center" vertical="center"/>
    </xf>
    <xf numFmtId="182" fontId="14" fillId="0" borderId="0" xfId="10" applyNumberFormat="1" applyFont="1" applyBorder="1" applyAlignment="1">
      <alignment horizontal="center" vertical="center"/>
    </xf>
    <xf numFmtId="49" fontId="14" fillId="0" borderId="4" xfId="10" applyNumberFormat="1" applyFont="1" applyBorder="1" applyAlignment="1">
      <alignment horizontal="center" vertical="center"/>
    </xf>
    <xf numFmtId="0" fontId="14" fillId="0" borderId="9" xfId="10" applyFont="1" applyBorder="1" applyAlignment="1">
      <alignment horizontal="left"/>
    </xf>
    <xf numFmtId="0" fontId="14" fillId="0" borderId="11" xfId="10" applyFont="1" applyBorder="1" applyAlignment="1">
      <alignment horizontal="left"/>
    </xf>
    <xf numFmtId="0" fontId="14" fillId="0" borderId="0" xfId="10" applyFont="1" applyBorder="1" applyAlignment="1">
      <alignment horizontal="left"/>
    </xf>
    <xf numFmtId="0" fontId="14" fillId="0" borderId="5" xfId="10" applyFont="1" applyBorder="1" applyAlignment="1">
      <alignment horizontal="left"/>
    </xf>
    <xf numFmtId="183" fontId="14" fillId="0" borderId="12" xfId="10" applyNumberFormat="1" applyFont="1" applyFill="1" applyBorder="1" applyAlignment="1">
      <alignment horizontal="left" vertical="center" shrinkToFit="1"/>
    </xf>
    <xf numFmtId="0" fontId="14" fillId="0" borderId="12" xfId="10" applyNumberFormat="1" applyFont="1" applyFill="1" applyBorder="1" applyAlignment="1">
      <alignment horizontal="left" vertical="center" shrinkToFit="1"/>
    </xf>
    <xf numFmtId="0" fontId="14" fillId="0" borderId="13" xfId="10" applyNumberFormat="1" applyFont="1" applyFill="1" applyBorder="1" applyAlignment="1">
      <alignment horizontal="left" vertical="center"/>
    </xf>
    <xf numFmtId="176" fontId="14" fillId="0" borderId="13" xfId="10" applyNumberFormat="1" applyFont="1" applyFill="1" applyBorder="1" applyAlignment="1">
      <alignment horizontal="left" vertical="center"/>
    </xf>
    <xf numFmtId="176" fontId="14" fillId="0" borderId="0" xfId="10" applyNumberFormat="1" applyFont="1" applyBorder="1"/>
    <xf numFmtId="0" fontId="16" fillId="0" borderId="0" xfId="10" applyFont="1" applyBorder="1" applyAlignment="1">
      <alignment horizontal="center" vertical="center"/>
    </xf>
    <xf numFmtId="179" fontId="1" fillId="0" borderId="0" xfId="10" applyNumberFormat="1" applyFont="1" applyAlignment="1">
      <alignment vertical="center"/>
    </xf>
    <xf numFmtId="185" fontId="14" fillId="0" borderId="13" xfId="10" applyNumberFormat="1" applyFont="1" applyFill="1" applyBorder="1" applyAlignment="1">
      <alignment horizontal="right" vertical="center" shrinkToFit="1"/>
    </xf>
    <xf numFmtId="186" fontId="14" fillId="0" borderId="14" xfId="10" applyNumberFormat="1" applyFont="1" applyFill="1" applyBorder="1" applyAlignment="1">
      <alignment horizontal="right" vertical="center" shrinkToFit="1"/>
    </xf>
    <xf numFmtId="0" fontId="0" fillId="0" borderId="0" xfId="10" applyFont="1" applyAlignment="1">
      <alignment vertical="center"/>
    </xf>
    <xf numFmtId="0" fontId="0" fillId="0" borderId="0" xfId="10" applyFont="1"/>
    <xf numFmtId="189" fontId="14" fillId="0" borderId="12" xfId="10" applyNumberFormat="1" applyFont="1" applyFill="1" applyBorder="1" applyAlignment="1">
      <alignment horizontal="left" vertical="center" shrinkToFit="1"/>
    </xf>
    <xf numFmtId="0" fontId="14" fillId="0" borderId="19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/>
    </xf>
    <xf numFmtId="0" fontId="14" fillId="0" borderId="21" xfId="10" applyFont="1" applyFill="1" applyBorder="1" applyAlignment="1">
      <alignment horizontal="center" vertical="center"/>
    </xf>
    <xf numFmtId="0" fontId="14" fillId="0" borderId="22" xfId="10" applyFont="1" applyFill="1" applyBorder="1" applyAlignment="1">
      <alignment horizontal="center" vertical="center"/>
    </xf>
    <xf numFmtId="0" fontId="14" fillId="0" borderId="22" xfId="10" applyFont="1" applyFill="1" applyBorder="1" applyAlignment="1">
      <alignment horizontal="center" vertical="center" shrinkToFit="1"/>
    </xf>
    <xf numFmtId="49" fontId="14" fillId="0" borderId="21" xfId="10" applyNumberFormat="1" applyFont="1" applyFill="1" applyBorder="1" applyAlignment="1">
      <alignment horizontal="center" vertical="center"/>
    </xf>
    <xf numFmtId="14" fontId="14" fillId="0" borderId="22" xfId="10" quotePrefix="1" applyNumberFormat="1" applyFont="1" applyFill="1" applyBorder="1" applyAlignment="1">
      <alignment horizontal="center" vertical="center"/>
    </xf>
    <xf numFmtId="177" fontId="14" fillId="0" borderId="22" xfId="10" applyNumberFormat="1" applyFont="1" applyFill="1" applyBorder="1" applyAlignment="1">
      <alignment horizontal="center" vertical="center" shrinkToFit="1"/>
    </xf>
    <xf numFmtId="178" fontId="14" fillId="0" borderId="22" xfId="10" applyNumberFormat="1" applyFont="1" applyFill="1" applyBorder="1" applyAlignment="1">
      <alignment horizontal="center" vertical="center"/>
    </xf>
    <xf numFmtId="176" fontId="14" fillId="0" borderId="22" xfId="10" applyNumberFormat="1" applyFont="1" applyFill="1" applyBorder="1" applyAlignment="1">
      <alignment horizontal="center" vertical="center"/>
    </xf>
    <xf numFmtId="182" fontId="14" fillId="0" borderId="22" xfId="10" applyNumberFormat="1" applyFont="1" applyFill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4" fillId="0" borderId="24" xfId="10" applyFont="1" applyBorder="1" applyAlignment="1">
      <alignment horizontal="center" vertical="center"/>
    </xf>
    <xf numFmtId="49" fontId="14" fillId="2" borderId="25" xfId="10" applyNumberFormat="1" applyFont="1" applyFill="1" applyBorder="1" applyAlignment="1">
      <alignment horizontal="center" vertical="center"/>
    </xf>
    <xf numFmtId="0" fontId="14" fillId="0" borderId="25" xfId="10" applyFont="1" applyBorder="1" applyAlignment="1">
      <alignment horizontal="center" vertical="center"/>
    </xf>
    <xf numFmtId="0" fontId="14" fillId="2" borderId="25" xfId="10" applyFont="1" applyFill="1" applyBorder="1" applyAlignment="1">
      <alignment horizontal="center" vertical="center"/>
    </xf>
    <xf numFmtId="0" fontId="14" fillId="0" borderId="27" xfId="10" applyFont="1" applyBorder="1" applyAlignment="1">
      <alignment horizontal="center" vertical="center"/>
    </xf>
    <xf numFmtId="14" fontId="14" fillId="2" borderId="28" xfId="10" quotePrefix="1" applyNumberFormat="1" applyFont="1" applyFill="1" applyBorder="1" applyAlignment="1">
      <alignment horizontal="center" vertical="center"/>
    </xf>
    <xf numFmtId="0" fontId="14" fillId="0" borderId="28" xfId="10" applyFont="1" applyFill="1" applyBorder="1" applyAlignment="1">
      <alignment horizontal="center" vertical="center"/>
    </xf>
    <xf numFmtId="0" fontId="14" fillId="0" borderId="0" xfId="10" applyFont="1"/>
    <xf numFmtId="0" fontId="14" fillId="0" borderId="0" xfId="10" applyFont="1" applyAlignment="1">
      <alignment shrinkToFit="1"/>
    </xf>
    <xf numFmtId="0" fontId="14" fillId="0" borderId="0" xfId="10" applyFont="1" applyFill="1" applyBorder="1" applyAlignment="1">
      <alignment vertical="center"/>
    </xf>
    <xf numFmtId="191" fontId="14" fillId="2" borderId="34" xfId="10" applyNumberFormat="1" applyFont="1" applyFill="1" applyBorder="1" applyAlignment="1">
      <alignment horizontal="right"/>
    </xf>
    <xf numFmtId="191" fontId="14" fillId="2" borderId="25" xfId="10" applyNumberFormat="1" applyFont="1" applyFill="1" applyBorder="1" applyAlignment="1">
      <alignment horizontal="right"/>
    </xf>
    <xf numFmtId="192" fontId="14" fillId="2" borderId="28" xfId="10" applyNumberFormat="1" applyFont="1" applyFill="1" applyBorder="1" applyAlignment="1">
      <alignment horizontal="right" vertical="center"/>
    </xf>
    <xf numFmtId="0" fontId="14" fillId="0" borderId="23" xfId="10" applyFont="1" applyBorder="1"/>
    <xf numFmtId="0" fontId="14" fillId="0" borderId="34" xfId="10" applyFont="1" applyBorder="1"/>
    <xf numFmtId="0" fontId="14" fillId="0" borderId="24" xfId="10" applyFont="1" applyBorder="1"/>
    <xf numFmtId="0" fontId="14" fillId="0" borderId="25" xfId="10" applyFont="1" applyBorder="1"/>
    <xf numFmtId="0" fontId="14" fillId="0" borderId="27" xfId="10" applyFont="1" applyBorder="1" applyAlignment="1">
      <alignment vertical="center"/>
    </xf>
    <xf numFmtId="0" fontId="14" fillId="0" borderId="28" xfId="10" applyFont="1" applyBorder="1" applyAlignment="1">
      <alignment vertical="center"/>
    </xf>
    <xf numFmtId="191" fontId="14" fillId="0" borderId="0" xfId="10" applyNumberFormat="1" applyFont="1" applyFill="1" applyBorder="1" applyAlignment="1">
      <alignment horizontal="right"/>
    </xf>
    <xf numFmtId="0" fontId="14" fillId="0" borderId="28" xfId="10" applyFont="1" applyBorder="1"/>
    <xf numFmtId="0" fontId="14" fillId="2" borderId="34" xfId="10" applyFont="1" applyFill="1" applyBorder="1" applyAlignment="1">
      <alignment horizontal="right" vertical="center"/>
    </xf>
    <xf numFmtId="0" fontId="14" fillId="2" borderId="35" xfId="10" applyFont="1" applyFill="1" applyBorder="1" applyAlignment="1">
      <alignment horizontal="right" vertical="center"/>
    </xf>
    <xf numFmtId="191" fontId="14" fillId="2" borderId="25" xfId="10" applyNumberFormat="1" applyFont="1" applyFill="1" applyBorder="1"/>
    <xf numFmtId="191" fontId="14" fillId="2" borderId="26" xfId="10" applyNumberFormat="1" applyFont="1" applyFill="1" applyBorder="1"/>
    <xf numFmtId="193" fontId="14" fillId="2" borderId="28" xfId="10" applyNumberFormat="1" applyFont="1" applyFill="1" applyBorder="1"/>
    <xf numFmtId="193" fontId="14" fillId="2" borderId="36" xfId="10" applyNumberFormat="1" applyFont="1" applyFill="1" applyBorder="1"/>
    <xf numFmtId="0" fontId="14" fillId="2" borderId="25" xfId="10" applyFont="1" applyFill="1" applyBorder="1" applyAlignment="1">
      <alignment horizontal="left" vertical="center" shrinkToFit="1"/>
    </xf>
    <xf numFmtId="0" fontId="14" fillId="2" borderId="26" xfId="10" applyFont="1" applyFill="1" applyBorder="1" applyAlignment="1">
      <alignment horizontal="left" vertical="center" shrinkToFit="1"/>
    </xf>
    <xf numFmtId="0" fontId="14" fillId="2" borderId="31" xfId="10" applyFont="1" applyFill="1" applyBorder="1" applyAlignment="1">
      <alignment vertical="center" shrinkToFit="1"/>
    </xf>
    <xf numFmtId="0" fontId="14" fillId="2" borderId="32" xfId="10" applyFont="1" applyFill="1" applyBorder="1" applyAlignment="1">
      <alignment vertical="center" shrinkToFit="1"/>
    </xf>
    <xf numFmtId="0" fontId="14" fillId="2" borderId="33" xfId="10" applyFont="1" applyFill="1" applyBorder="1" applyAlignment="1">
      <alignment vertical="center" shrinkToFit="1"/>
    </xf>
    <xf numFmtId="177" fontId="14" fillId="2" borderId="25" xfId="10" applyNumberFormat="1" applyFont="1" applyFill="1" applyBorder="1" applyAlignment="1">
      <alignment horizontal="center" vertical="center" shrinkToFit="1"/>
    </xf>
    <xf numFmtId="177" fontId="14" fillId="2" borderId="26" xfId="10" applyNumberFormat="1" applyFont="1" applyFill="1" applyBorder="1" applyAlignment="1">
      <alignment horizontal="center" vertical="center" shrinkToFit="1"/>
    </xf>
    <xf numFmtId="178" fontId="14" fillId="2" borderId="25" xfId="10" applyNumberFormat="1" applyFont="1" applyFill="1" applyBorder="1" applyAlignment="1">
      <alignment horizontal="center" vertical="center"/>
    </xf>
    <xf numFmtId="178" fontId="14" fillId="2" borderId="26" xfId="10" applyNumberFormat="1" applyFont="1" applyFill="1" applyBorder="1" applyAlignment="1">
      <alignment horizontal="center" vertical="center"/>
    </xf>
    <xf numFmtId="177" fontId="14" fillId="0" borderId="29" xfId="10" applyNumberFormat="1" applyFont="1" applyFill="1" applyBorder="1" applyAlignment="1">
      <alignment horizontal="center" vertical="center" shrinkToFit="1"/>
    </xf>
    <xf numFmtId="177" fontId="14" fillId="0" borderId="30" xfId="10" applyNumberFormat="1" applyFont="1" applyFill="1" applyBorder="1" applyAlignment="1">
      <alignment horizontal="center" vertical="center" shrinkToFit="1"/>
    </xf>
    <xf numFmtId="188" fontId="14" fillId="0" borderId="0" xfId="10" applyNumberFormat="1" applyFont="1" applyBorder="1" applyAlignment="1">
      <alignment horizontal="left"/>
    </xf>
    <xf numFmtId="183" fontId="14" fillId="0" borderId="17" xfId="10" applyNumberFormat="1" applyFont="1" applyFill="1" applyBorder="1" applyAlignment="1">
      <alignment horizontal="left" vertical="center" shrinkToFit="1"/>
    </xf>
    <xf numFmtId="183" fontId="14" fillId="0" borderId="13" xfId="10" applyNumberFormat="1" applyFont="1" applyFill="1" applyBorder="1" applyAlignment="1">
      <alignment horizontal="left" vertical="center" shrinkToFit="1"/>
    </xf>
    <xf numFmtId="190" fontId="14" fillId="0" borderId="13" xfId="10" applyNumberFormat="1" applyFont="1" applyFill="1" applyBorder="1" applyAlignment="1">
      <alignment horizontal="left" vertical="center" shrinkToFit="1"/>
    </xf>
    <xf numFmtId="187" fontId="14" fillId="0" borderId="13" xfId="10" applyNumberFormat="1" applyFont="1" applyFill="1" applyBorder="1" applyAlignment="1">
      <alignment horizontal="right" vertical="center" shrinkToFit="1"/>
    </xf>
    <xf numFmtId="187" fontId="14" fillId="0" borderId="14" xfId="10" applyNumberFormat="1" applyFont="1" applyFill="1" applyBorder="1" applyAlignment="1">
      <alignment horizontal="right" vertical="center" shrinkToFit="1"/>
    </xf>
    <xf numFmtId="181" fontId="14" fillId="0" borderId="13" xfId="10" applyNumberFormat="1" applyFont="1" applyFill="1" applyBorder="1" applyAlignment="1">
      <alignment horizontal="right" vertical="center" shrinkToFit="1"/>
    </xf>
    <xf numFmtId="181" fontId="14" fillId="0" borderId="14" xfId="10" applyNumberFormat="1" applyFont="1" applyFill="1" applyBorder="1" applyAlignment="1">
      <alignment horizontal="right" vertical="center" shrinkToFit="1"/>
    </xf>
    <xf numFmtId="183" fontId="14" fillId="0" borderId="12" xfId="10" applyNumberFormat="1" applyFont="1" applyFill="1" applyBorder="1" applyAlignment="1">
      <alignment horizontal="left" vertical="center" shrinkToFit="1"/>
    </xf>
    <xf numFmtId="0" fontId="14" fillId="0" borderId="0" xfId="10" applyFont="1" applyBorder="1" applyAlignment="1">
      <alignment horizontal="left"/>
    </xf>
    <xf numFmtId="191" fontId="14" fillId="0" borderId="9" xfId="10" applyNumberFormat="1" applyFont="1" applyFill="1" applyBorder="1" applyAlignment="1">
      <alignment horizontal="right"/>
    </xf>
    <xf numFmtId="0" fontId="14" fillId="0" borderId="17" xfId="10" applyNumberFormat="1" applyFont="1" applyFill="1" applyBorder="1" applyAlignment="1">
      <alignment horizontal="left" vertical="center" shrinkToFit="1"/>
    </xf>
    <xf numFmtId="0" fontId="14" fillId="0" borderId="13" xfId="10" applyNumberFormat="1" applyFont="1" applyFill="1" applyBorder="1" applyAlignment="1">
      <alignment horizontal="left" vertical="center" shrinkToFit="1"/>
    </xf>
    <xf numFmtId="0" fontId="14" fillId="0" borderId="3" xfId="10" applyFont="1" applyFill="1" applyBorder="1" applyAlignment="1">
      <alignment horizontal="center" vertical="center" shrinkToFit="1"/>
    </xf>
    <xf numFmtId="0" fontId="14" fillId="0" borderId="18" xfId="10" applyFont="1" applyFill="1" applyBorder="1" applyAlignment="1">
      <alignment horizontal="center" vertical="center" shrinkToFit="1"/>
    </xf>
    <xf numFmtId="0" fontId="14" fillId="0" borderId="3" xfId="10" applyFont="1" applyFill="1" applyBorder="1" applyAlignment="1">
      <alignment horizontal="left" vertical="center" shrinkToFit="1"/>
    </xf>
    <xf numFmtId="0" fontId="14" fillId="0" borderId="15" xfId="10" applyFont="1" applyFill="1" applyBorder="1" applyAlignment="1">
      <alignment horizontal="left" vertical="center" shrinkToFit="1"/>
    </xf>
    <xf numFmtId="0" fontId="14" fillId="0" borderId="18" xfId="10" applyFont="1" applyFill="1" applyBorder="1" applyAlignment="1">
      <alignment horizontal="left" vertical="center" shrinkToFit="1"/>
    </xf>
    <xf numFmtId="0" fontId="14" fillId="0" borderId="15" xfId="10" applyFont="1" applyBorder="1" applyAlignment="1">
      <alignment horizontal="center" vertical="center"/>
    </xf>
    <xf numFmtId="0" fontId="14" fillId="0" borderId="16" xfId="10" applyFont="1" applyBorder="1" applyAlignment="1">
      <alignment horizontal="center" vertical="center"/>
    </xf>
    <xf numFmtId="0" fontId="17" fillId="0" borderId="7" xfId="10" applyFont="1" applyBorder="1" applyAlignment="1">
      <alignment vertical="center"/>
    </xf>
    <xf numFmtId="180" fontId="14" fillId="0" borderId="13" xfId="10" applyNumberFormat="1" applyFont="1" applyFill="1" applyBorder="1" applyAlignment="1">
      <alignment horizontal="right" vertical="center"/>
    </xf>
    <xf numFmtId="180" fontId="14" fillId="0" borderId="14" xfId="10" applyNumberFormat="1" applyFont="1" applyFill="1" applyBorder="1" applyAlignment="1">
      <alignment horizontal="right" vertical="center"/>
    </xf>
    <xf numFmtId="0" fontId="16" fillId="0" borderId="7" xfId="10" applyFont="1" applyBorder="1" applyAlignment="1">
      <alignment horizontal="center" vertical="center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_№02小運搬計画2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0</xdr:rowOff>
    </xdr:from>
    <xdr:to>
      <xdr:col>22</xdr:col>
      <xdr:colOff>76200</xdr:colOff>
      <xdr:row>32</xdr:row>
      <xdr:rowOff>38100</xdr:rowOff>
    </xdr:to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1256347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22</xdr:col>
      <xdr:colOff>76200</xdr:colOff>
      <xdr:row>32</xdr:row>
      <xdr:rowOff>38100</xdr:rowOff>
    </xdr:to>
    <xdr:sp macro="" textlink="">
      <xdr:nvSpPr>
        <xdr:cNvPr id="22990" name="Text Box 2"/>
        <xdr:cNvSpPr txBox="1">
          <a:spLocks noChangeArrowheads="1"/>
        </xdr:cNvSpPr>
      </xdr:nvSpPr>
      <xdr:spPr bwMode="auto">
        <a:xfrm>
          <a:off x="1256347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22</xdr:col>
      <xdr:colOff>76200</xdr:colOff>
      <xdr:row>32</xdr:row>
      <xdr:rowOff>38100</xdr:rowOff>
    </xdr:to>
    <xdr:sp macro="" textlink="">
      <xdr:nvSpPr>
        <xdr:cNvPr id="22991" name="Text Box 3"/>
        <xdr:cNvSpPr txBox="1">
          <a:spLocks noChangeArrowheads="1"/>
        </xdr:cNvSpPr>
      </xdr:nvSpPr>
      <xdr:spPr bwMode="auto">
        <a:xfrm>
          <a:off x="1256347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31</xdr:row>
      <xdr:rowOff>0</xdr:rowOff>
    </xdr:from>
    <xdr:to>
      <xdr:col>22</xdr:col>
      <xdr:colOff>76200</xdr:colOff>
      <xdr:row>32</xdr:row>
      <xdr:rowOff>38100</xdr:rowOff>
    </xdr:to>
    <xdr:sp macro="" textlink="">
      <xdr:nvSpPr>
        <xdr:cNvPr id="22992" name="Text Box 4"/>
        <xdr:cNvSpPr txBox="1">
          <a:spLocks noChangeArrowheads="1"/>
        </xdr:cNvSpPr>
      </xdr:nvSpPr>
      <xdr:spPr bwMode="auto">
        <a:xfrm>
          <a:off x="1256347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22</xdr:col>
      <xdr:colOff>76200</xdr:colOff>
      <xdr:row>36</xdr:row>
      <xdr:rowOff>38100</xdr:rowOff>
    </xdr:to>
    <xdr:sp macro="" textlink="">
      <xdr:nvSpPr>
        <xdr:cNvPr id="22993" name="Text Box 5"/>
        <xdr:cNvSpPr txBox="1">
          <a:spLocks noChangeArrowheads="1"/>
        </xdr:cNvSpPr>
      </xdr:nvSpPr>
      <xdr:spPr bwMode="auto">
        <a:xfrm>
          <a:off x="12563475" y="646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76200</xdr:colOff>
      <xdr:row>37</xdr:row>
      <xdr:rowOff>38100</xdr:rowOff>
    </xdr:to>
    <xdr:sp macro="" textlink="">
      <xdr:nvSpPr>
        <xdr:cNvPr id="22994" name="Text Box 6"/>
        <xdr:cNvSpPr txBox="1">
          <a:spLocks noChangeArrowheads="1"/>
        </xdr:cNvSpPr>
      </xdr:nvSpPr>
      <xdr:spPr bwMode="auto">
        <a:xfrm>
          <a:off x="12563475" y="6638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22</xdr:col>
      <xdr:colOff>76200</xdr:colOff>
      <xdr:row>38</xdr:row>
      <xdr:rowOff>38100</xdr:rowOff>
    </xdr:to>
    <xdr:sp macro="" textlink="">
      <xdr:nvSpPr>
        <xdr:cNvPr id="22995" name="Text Box 7"/>
        <xdr:cNvSpPr txBox="1">
          <a:spLocks noChangeArrowheads="1"/>
        </xdr:cNvSpPr>
      </xdr:nvSpPr>
      <xdr:spPr bwMode="auto">
        <a:xfrm>
          <a:off x="12563475" y="6810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38</xdr:row>
      <xdr:rowOff>0</xdr:rowOff>
    </xdr:from>
    <xdr:to>
      <xdr:col>22</xdr:col>
      <xdr:colOff>76200</xdr:colOff>
      <xdr:row>39</xdr:row>
      <xdr:rowOff>38100</xdr:rowOff>
    </xdr:to>
    <xdr:sp macro="" textlink="">
      <xdr:nvSpPr>
        <xdr:cNvPr id="22996" name="Text Box 8"/>
        <xdr:cNvSpPr txBox="1">
          <a:spLocks noChangeArrowheads="1"/>
        </xdr:cNvSpPr>
      </xdr:nvSpPr>
      <xdr:spPr bwMode="auto">
        <a:xfrm>
          <a:off x="12563475" y="6981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39</xdr:row>
      <xdr:rowOff>0</xdr:rowOff>
    </xdr:from>
    <xdr:to>
      <xdr:col>22</xdr:col>
      <xdr:colOff>76200</xdr:colOff>
      <xdr:row>40</xdr:row>
      <xdr:rowOff>38100</xdr:rowOff>
    </xdr:to>
    <xdr:sp macro="" textlink="">
      <xdr:nvSpPr>
        <xdr:cNvPr id="22997" name="Text Box 9"/>
        <xdr:cNvSpPr txBox="1">
          <a:spLocks noChangeArrowheads="1"/>
        </xdr:cNvSpPr>
      </xdr:nvSpPr>
      <xdr:spPr bwMode="auto">
        <a:xfrm>
          <a:off x="12563475" y="715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40</xdr:row>
      <xdr:rowOff>0</xdr:rowOff>
    </xdr:from>
    <xdr:to>
      <xdr:col>22</xdr:col>
      <xdr:colOff>76200</xdr:colOff>
      <xdr:row>41</xdr:row>
      <xdr:rowOff>38100</xdr:rowOff>
    </xdr:to>
    <xdr:sp macro="" textlink="">
      <xdr:nvSpPr>
        <xdr:cNvPr id="22998" name="Text Box 10"/>
        <xdr:cNvSpPr txBox="1">
          <a:spLocks noChangeArrowheads="1"/>
        </xdr:cNvSpPr>
      </xdr:nvSpPr>
      <xdr:spPr bwMode="auto">
        <a:xfrm>
          <a:off x="12563475" y="7324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22</xdr:col>
      <xdr:colOff>76200</xdr:colOff>
      <xdr:row>42</xdr:row>
      <xdr:rowOff>38100</xdr:rowOff>
    </xdr:to>
    <xdr:sp macro="" textlink="">
      <xdr:nvSpPr>
        <xdr:cNvPr id="22999" name="Text Box 11"/>
        <xdr:cNvSpPr txBox="1">
          <a:spLocks noChangeArrowheads="1"/>
        </xdr:cNvSpPr>
      </xdr:nvSpPr>
      <xdr:spPr bwMode="auto">
        <a:xfrm>
          <a:off x="12563475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619125</xdr:colOff>
      <xdr:row>22</xdr:row>
      <xdr:rowOff>142875</xdr:rowOff>
    </xdr:from>
    <xdr:to>
      <xdr:col>20</xdr:col>
      <xdr:colOff>285750</xdr:colOff>
      <xdr:row>44</xdr:row>
      <xdr:rowOff>133350</xdr:rowOff>
    </xdr:to>
    <xdr:pic>
      <xdr:nvPicPr>
        <xdr:cNvPr id="23000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8" t="12633" r="4546" b="5684"/>
        <a:stretch>
          <a:fillRect/>
        </a:stretch>
      </xdr:blipFill>
      <xdr:spPr bwMode="auto">
        <a:xfrm>
          <a:off x="5372100" y="4724400"/>
          <a:ext cx="6572250" cy="341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42</xdr:row>
      <xdr:rowOff>114300</xdr:rowOff>
    </xdr:from>
    <xdr:to>
      <xdr:col>4</xdr:col>
      <xdr:colOff>0</xdr:colOff>
      <xdr:row>48</xdr:row>
      <xdr:rowOff>28575</xdr:rowOff>
    </xdr:to>
    <xdr:pic>
      <xdr:nvPicPr>
        <xdr:cNvPr id="23001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04" t="68776" r="31383" b="10338"/>
        <a:stretch>
          <a:fillRect/>
        </a:stretch>
      </xdr:blipFill>
      <xdr:spPr bwMode="auto">
        <a:xfrm>
          <a:off x="495300" y="7781925"/>
          <a:ext cx="2847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10</xdr:row>
      <xdr:rowOff>152400</xdr:rowOff>
    </xdr:from>
    <xdr:to>
      <xdr:col>8</xdr:col>
      <xdr:colOff>428625</xdr:colOff>
      <xdr:row>36</xdr:row>
      <xdr:rowOff>0</xdr:rowOff>
    </xdr:to>
    <xdr:pic>
      <xdr:nvPicPr>
        <xdr:cNvPr id="23002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27" t="11603" r="12589" b="38185"/>
        <a:stretch>
          <a:fillRect/>
        </a:stretch>
      </xdr:blipFill>
      <xdr:spPr bwMode="auto">
        <a:xfrm>
          <a:off x="9525" y="2362200"/>
          <a:ext cx="650557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W50"/>
  <sheetViews>
    <sheetView tabSelected="1" zoomScaleNormal="100" zoomScaleSheetLayoutView="100" workbookViewId="0">
      <selection activeCell="F44" sqref="F44"/>
    </sheetView>
  </sheetViews>
  <sheetFormatPr defaultRowHeight="13.5"/>
  <cols>
    <col min="1" max="1" width="9.625" style="15" customWidth="1"/>
    <col min="2" max="2" width="14.625" style="15" customWidth="1"/>
    <col min="3" max="3" width="9.625" style="15" customWidth="1"/>
    <col min="4" max="4" width="10" style="15" customWidth="1"/>
    <col min="5" max="5" width="8.625" style="15" customWidth="1"/>
    <col min="6" max="6" width="9.875" style="15" customWidth="1"/>
    <col min="7" max="7" width="8.875" style="15" customWidth="1"/>
    <col min="8" max="8" width="8.625" style="15" customWidth="1"/>
    <col min="9" max="9" width="10.375" style="15" customWidth="1"/>
    <col min="10" max="10" width="6.625" style="15" customWidth="1"/>
    <col min="11" max="11" width="2.375" style="15" customWidth="1"/>
    <col min="12" max="12" width="5.5" style="15" customWidth="1"/>
    <col min="13" max="13" width="3.625" style="15" customWidth="1"/>
    <col min="14" max="14" width="4.625" style="15" customWidth="1"/>
    <col min="15" max="15" width="6.25" style="15" customWidth="1"/>
    <col min="16" max="16" width="11.625" style="15" customWidth="1"/>
    <col min="17" max="17" width="6.625" style="16" customWidth="1"/>
    <col min="18" max="18" width="2.25" style="15" customWidth="1"/>
    <col min="19" max="20" width="6.625" style="15" customWidth="1"/>
    <col min="21" max="21" width="11.875" style="15" customWidth="1"/>
    <col min="22" max="22" width="0" style="15" hidden="1" customWidth="1"/>
    <col min="23" max="16384" width="9" style="15"/>
  </cols>
  <sheetData>
    <row r="1" spans="1:23" s="70" customFormat="1" ht="13.5" customHeight="1">
      <c r="A1" s="62" t="s">
        <v>0</v>
      </c>
      <c r="B1" s="92" t="s">
        <v>21</v>
      </c>
      <c r="C1" s="93"/>
      <c r="D1" s="93"/>
      <c r="E1" s="94"/>
      <c r="F1" s="76" t="s">
        <v>28</v>
      </c>
      <c r="G1" s="77"/>
      <c r="H1" s="77"/>
      <c r="I1" s="73">
        <v>5.6</v>
      </c>
      <c r="J1" s="77" t="s">
        <v>17</v>
      </c>
      <c r="K1" s="77"/>
      <c r="L1" s="77"/>
      <c r="M1" s="77"/>
      <c r="N1" s="84">
        <v>1.17</v>
      </c>
      <c r="O1" s="85"/>
    </row>
    <row r="2" spans="1:23" s="70" customFormat="1" ht="13.5" customHeight="1">
      <c r="A2" s="63" t="s">
        <v>1</v>
      </c>
      <c r="B2" s="90" t="s">
        <v>22</v>
      </c>
      <c r="C2" s="90"/>
      <c r="D2" s="90"/>
      <c r="E2" s="91"/>
      <c r="F2" s="78" t="s">
        <v>29</v>
      </c>
      <c r="G2" s="79"/>
      <c r="H2" s="79"/>
      <c r="I2" s="74">
        <v>4.79</v>
      </c>
      <c r="J2" s="79" t="s">
        <v>18</v>
      </c>
      <c r="K2" s="79"/>
      <c r="L2" s="79"/>
      <c r="M2" s="79"/>
      <c r="N2" s="86">
        <v>2.4</v>
      </c>
      <c r="O2" s="87"/>
    </row>
    <row r="3" spans="1:23" s="70" customFormat="1" ht="13.5" customHeight="1" thickBot="1">
      <c r="A3" s="63" t="s">
        <v>3</v>
      </c>
      <c r="B3" s="64" t="s">
        <v>23</v>
      </c>
      <c r="C3" s="65" t="s">
        <v>6</v>
      </c>
      <c r="D3" s="95">
        <v>2000</v>
      </c>
      <c r="E3" s="96"/>
      <c r="F3" s="80" t="s">
        <v>16</v>
      </c>
      <c r="G3" s="81"/>
      <c r="H3" s="81"/>
      <c r="I3" s="75">
        <v>0.8</v>
      </c>
      <c r="J3" s="83" t="s">
        <v>19</v>
      </c>
      <c r="K3" s="83"/>
      <c r="L3" s="83"/>
      <c r="M3" s="83"/>
      <c r="N3" s="88">
        <v>2</v>
      </c>
      <c r="O3" s="89"/>
    </row>
    <row r="4" spans="1:23" s="70" customFormat="1" ht="13.5" customHeight="1">
      <c r="A4" s="63" t="s">
        <v>4</v>
      </c>
      <c r="B4" s="66" t="s">
        <v>24</v>
      </c>
      <c r="C4" s="65" t="s">
        <v>7</v>
      </c>
      <c r="D4" s="97">
        <v>10</v>
      </c>
      <c r="E4" s="98"/>
      <c r="K4" s="72"/>
    </row>
    <row r="5" spans="1:23" s="70" customFormat="1" ht="13.5" customHeight="1" thickBot="1">
      <c r="A5" s="67" t="s">
        <v>5</v>
      </c>
      <c r="B5" s="68" t="s">
        <v>25</v>
      </c>
      <c r="C5" s="69"/>
      <c r="D5" s="99"/>
      <c r="E5" s="100"/>
      <c r="F5" s="70" t="s">
        <v>30</v>
      </c>
      <c r="P5" s="2"/>
      <c r="Q5" s="71"/>
    </row>
    <row r="7" spans="1:23" s="14" customFormat="1" ht="30" customHeight="1">
      <c r="A7" s="4"/>
      <c r="B7" s="4"/>
      <c r="C7" s="4"/>
      <c r="D7" s="4"/>
      <c r="E7" s="124" t="s">
        <v>11</v>
      </c>
      <c r="F7" s="124"/>
      <c r="G7" s="124"/>
      <c r="H7" s="124"/>
      <c r="I7" s="124"/>
      <c r="J7" s="124"/>
      <c r="K7" s="124"/>
      <c r="L7" s="124"/>
      <c r="M7" s="124"/>
      <c r="N7" s="44"/>
      <c r="O7" s="13"/>
      <c r="P7" s="13"/>
      <c r="Q7" s="13"/>
      <c r="R7" s="13"/>
      <c r="S7" s="121" t="s">
        <v>12</v>
      </c>
      <c r="T7" s="121"/>
      <c r="U7" s="121"/>
    </row>
    <row r="8" spans="1:23" s="14" customFormat="1" ht="21.95" customHeight="1">
      <c r="A8" s="51" t="s">
        <v>0</v>
      </c>
      <c r="B8" s="114" t="str">
        <f>B1</f>
        <v>経営体　○○地区　○工区</v>
      </c>
      <c r="C8" s="115"/>
      <c r="D8" s="52" t="s">
        <v>1</v>
      </c>
      <c r="E8" s="116" t="str">
        <f>B2</f>
        <v>○○・○○　経常建設共同企業体</v>
      </c>
      <c r="F8" s="117"/>
      <c r="G8" s="117"/>
      <c r="H8" s="118"/>
      <c r="I8" s="5"/>
      <c r="J8" s="119" t="s">
        <v>10</v>
      </c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</row>
    <row r="9" spans="1:23" s="14" customFormat="1" ht="20.100000000000001" customHeight="1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5" t="s">
        <v>2</v>
      </c>
      <c r="G9" s="55" t="s">
        <v>8</v>
      </c>
      <c r="H9" s="54" t="s">
        <v>9</v>
      </c>
      <c r="I9" s="2" t="str">
        <f>"①ﾀﾞﾝﾌﾟ台数＝"&amp;F10&amp;"m3/"&amp;M14&amp;"m3="</f>
        <v>①ﾀﾞﾝﾌﾟ台数＝200m3/4.79m3=</v>
      </c>
      <c r="J9" s="41"/>
      <c r="K9" s="41"/>
      <c r="L9" s="41"/>
      <c r="M9" s="42"/>
      <c r="N9" s="122">
        <f>ROUNDUP(F10/M14,1)</f>
        <v>41.800000000000004</v>
      </c>
      <c r="O9" s="123"/>
      <c r="P9" s="112" t="str">
        <f>"⑤"&amp;N10&amp;"m3+"&amp;ROUND(I3/N1*O12,2)&amp;"m3="</f>
        <v>⑤196.39m3+4.1m3=</v>
      </c>
      <c r="Q9" s="113"/>
      <c r="R9" s="113"/>
      <c r="S9" s="105">
        <f>N10+ROUND(I3/N1*O12,2)</f>
        <v>200.48999999999998</v>
      </c>
      <c r="T9" s="105"/>
      <c r="U9" s="40"/>
      <c r="V9" s="45">
        <f>ROUNDDOWN(N9,0)</f>
        <v>41</v>
      </c>
    </row>
    <row r="10" spans="1:23" s="14" customFormat="1" ht="21.95" customHeight="1">
      <c r="A10" s="56" t="str">
        <f>B3</f>
        <v>○○</v>
      </c>
      <c r="B10" s="54" t="str">
        <f>B4</f>
        <v>○○　○○</v>
      </c>
      <c r="C10" s="57" t="str">
        <f>B5</f>
        <v>○○－○○</v>
      </c>
      <c r="D10" s="58">
        <f>D3</f>
        <v>2000</v>
      </c>
      <c r="E10" s="59">
        <f>D4</f>
        <v>10</v>
      </c>
      <c r="F10" s="60">
        <f>ROUNDUP(D10*E10/100,1)</f>
        <v>200</v>
      </c>
      <c r="G10" s="60">
        <f>ROUNDUP(S9,1)</f>
        <v>200.5</v>
      </c>
      <c r="H10" s="61">
        <f>U11</f>
        <v>49</v>
      </c>
      <c r="I10" s="102" t="str">
        <f>"②"&amp;V9&amp;"台*"&amp;M14&amp;"m3="</f>
        <v>②41台*4.79m3=</v>
      </c>
      <c r="J10" s="103"/>
      <c r="K10" s="103"/>
      <c r="L10" s="103"/>
      <c r="M10" s="103"/>
      <c r="N10" s="105">
        <f>ROUNDUP(V9*M14,2)</f>
        <v>196.39</v>
      </c>
      <c r="O10" s="106"/>
      <c r="P10" s="102" t="str">
        <f>"⑥"&amp;S9&amp;"m3*"&amp;N1&amp;"="</f>
        <v>⑥200.49m3*1.17=</v>
      </c>
      <c r="Q10" s="103"/>
      <c r="R10" s="103"/>
      <c r="S10" s="105">
        <f>ROUND(S9*N1,2)</f>
        <v>234.57</v>
      </c>
      <c r="T10" s="105"/>
      <c r="U10" s="39" t="s">
        <v>14</v>
      </c>
    </row>
    <row r="11" spans="1:23" s="14" customFormat="1" ht="21.95" customHeight="1">
      <c r="A11" s="19"/>
      <c r="B11" s="18"/>
      <c r="C11" s="20"/>
      <c r="D11" s="21"/>
      <c r="E11" s="22"/>
      <c r="F11" s="23"/>
      <c r="G11" s="23"/>
      <c r="H11" s="24"/>
      <c r="I11" s="102" t="str">
        <f>"③"&amp;F10&amp;"m3-"&amp;N10&amp;"m3="</f>
        <v>③200m3-196.39m3=</v>
      </c>
      <c r="J11" s="103"/>
      <c r="K11" s="103"/>
      <c r="L11" s="103"/>
      <c r="M11" s="103"/>
      <c r="N11" s="107">
        <f>ROUND(F10-N10,2)</f>
        <v>3.61</v>
      </c>
      <c r="O11" s="108"/>
      <c r="P11" s="102" t="str">
        <f>"⑦"&amp;S10&amp;"m3/"&amp;P15&amp;"m3="</f>
        <v>⑦234.57m3/4.8m3=</v>
      </c>
      <c r="Q11" s="103"/>
      <c r="R11" s="103"/>
      <c r="S11" s="104">
        <f>S10/P15</f>
        <v>48.868749999999999</v>
      </c>
      <c r="T11" s="104"/>
      <c r="U11" s="50">
        <f>ROUNDUP(S11,0)</f>
        <v>49</v>
      </c>
    </row>
    <row r="12" spans="1:23" s="14" customFormat="1" ht="21.95" customHeight="1">
      <c r="A12" s="34"/>
      <c r="B12" s="27"/>
      <c r="C12" s="29"/>
      <c r="D12" s="30"/>
      <c r="E12" s="31"/>
      <c r="F12" s="32"/>
      <c r="G12" s="32"/>
      <c r="H12" s="33"/>
      <c r="I12" s="102" t="str">
        <f>"④"&amp;N11&amp;"m3/"&amp;I3&amp;"(1バケット）* "&amp;N1&amp;" ="</f>
        <v>④3.61m3/0.8(1バケット）* 1.17 =</v>
      </c>
      <c r="J12" s="103"/>
      <c r="K12" s="103"/>
      <c r="L12" s="103"/>
      <c r="M12" s="103"/>
      <c r="N12" s="46">
        <f>N11/I3*N1</f>
        <v>5.2796249999999985</v>
      </c>
      <c r="O12" s="47">
        <f>ROUNDUP(N11/I3*N1,0)</f>
        <v>6</v>
      </c>
      <c r="P12" s="103" t="str">
        <f>"※"&amp;V9+1&amp;"台目のダンプ（最終）　"&amp;O12&amp;"杯積"</f>
        <v>※42台目のダンプ（最終）　6杯積</v>
      </c>
      <c r="Q12" s="103"/>
      <c r="R12" s="103"/>
      <c r="S12" s="103"/>
      <c r="T12" s="103"/>
      <c r="U12" s="109"/>
    </row>
    <row r="13" spans="1:23" s="14" customFormat="1" ht="21.95" customHeight="1">
      <c r="A13" s="25"/>
      <c r="B13" s="26"/>
      <c r="C13" s="26"/>
      <c r="D13" s="26"/>
      <c r="E13" s="26"/>
      <c r="F13" s="27"/>
      <c r="G13" s="27"/>
      <c r="H13" s="28"/>
      <c r="I13" s="35" t="s">
        <v>20</v>
      </c>
      <c r="J13" s="35"/>
      <c r="K13" s="35"/>
      <c r="L13" s="35"/>
      <c r="M13" s="111">
        <f>I1</f>
        <v>5.6</v>
      </c>
      <c r="N13" s="111"/>
      <c r="O13" s="35" t="s">
        <v>26</v>
      </c>
      <c r="P13" s="35"/>
      <c r="Q13" s="35"/>
      <c r="R13" s="35"/>
      <c r="S13" s="35"/>
      <c r="T13" s="35"/>
      <c r="U13" s="36"/>
      <c r="W13" s="48"/>
    </row>
    <row r="14" spans="1:23">
      <c r="A14" s="6"/>
      <c r="B14" s="1"/>
      <c r="C14" s="2"/>
      <c r="D14" s="2"/>
      <c r="E14" s="2"/>
      <c r="F14" s="17"/>
      <c r="G14" s="17"/>
      <c r="H14" s="2"/>
      <c r="I14" s="37" t="s">
        <v>13</v>
      </c>
      <c r="J14" s="37"/>
      <c r="K14" s="37"/>
      <c r="L14" s="37"/>
      <c r="M14" s="82">
        <f>I2</f>
        <v>4.79</v>
      </c>
      <c r="N14" s="82"/>
      <c r="O14" s="37" t="s">
        <v>27</v>
      </c>
      <c r="P14" s="37"/>
      <c r="Q14" s="37"/>
      <c r="R14" s="37"/>
      <c r="S14" s="37"/>
      <c r="T14" s="37"/>
      <c r="U14" s="38"/>
      <c r="W14" s="49"/>
    </row>
    <row r="15" spans="1:23">
      <c r="A15" s="6"/>
      <c r="B15" s="1"/>
      <c r="C15" s="2"/>
      <c r="D15" s="2"/>
      <c r="E15" s="2"/>
      <c r="F15" s="2"/>
      <c r="G15" s="2"/>
      <c r="H15" s="2"/>
      <c r="I15" s="37" t="s">
        <v>15</v>
      </c>
      <c r="J15" s="37"/>
      <c r="K15" s="37"/>
      <c r="L15" s="37"/>
      <c r="M15" s="110" t="str">
        <f>N2&amp;" m3 * "&amp;N3&amp;" 台 ="</f>
        <v>2.4 m3 * 2 台 =</v>
      </c>
      <c r="N15" s="110"/>
      <c r="O15" s="110"/>
      <c r="P15" s="101">
        <f>N2*N3</f>
        <v>4.8</v>
      </c>
      <c r="Q15" s="101"/>
      <c r="R15" s="101"/>
      <c r="S15" s="101"/>
      <c r="T15" s="37"/>
      <c r="U15" s="38"/>
      <c r="W15" s="49"/>
    </row>
    <row r="16" spans="1:23">
      <c r="A16" s="6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2"/>
      <c r="S16" s="2"/>
      <c r="T16" s="2"/>
      <c r="U16" s="7"/>
    </row>
    <row r="17" spans="1:21">
      <c r="A17" s="6"/>
      <c r="B17" s="1"/>
      <c r="C17" s="2"/>
      <c r="D17" s="2"/>
      <c r="E17" s="2"/>
      <c r="F17" s="2"/>
      <c r="G17" s="2"/>
      <c r="H17" s="2"/>
      <c r="I17" s="43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7"/>
    </row>
    <row r="18" spans="1:21">
      <c r="A18" s="6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2"/>
      <c r="S18" s="2"/>
      <c r="T18" s="2"/>
      <c r="U18" s="7"/>
    </row>
    <row r="19" spans="1:21">
      <c r="A19" s="6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2"/>
      <c r="S19" s="2"/>
      <c r="T19" s="2"/>
      <c r="U19" s="7"/>
    </row>
    <row r="20" spans="1:21">
      <c r="A20" s="6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7"/>
    </row>
    <row r="21" spans="1:21">
      <c r="A21" s="6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2"/>
      <c r="S21" s="2"/>
      <c r="T21" s="2"/>
      <c r="U21" s="7"/>
    </row>
    <row r="22" spans="1:21">
      <c r="A22" s="6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2"/>
      <c r="S22" s="2"/>
      <c r="T22" s="2"/>
      <c r="U22" s="7"/>
    </row>
    <row r="23" spans="1:21">
      <c r="A23" s="6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2"/>
      <c r="S23" s="2"/>
      <c r="T23" s="2"/>
      <c r="U23" s="7"/>
    </row>
    <row r="24" spans="1:21">
      <c r="A24" s="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7"/>
    </row>
    <row r="25" spans="1:21">
      <c r="A25" s="6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2"/>
      <c r="S25" s="2"/>
      <c r="T25" s="2"/>
      <c r="U25" s="7"/>
    </row>
    <row r="26" spans="1:21">
      <c r="A26" s="6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2"/>
      <c r="S26" s="2"/>
      <c r="T26" s="2"/>
      <c r="U26" s="7"/>
    </row>
    <row r="27" spans="1:21">
      <c r="A27" s="6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2"/>
      <c r="S27" s="2"/>
      <c r="T27" s="2"/>
      <c r="U27" s="7"/>
    </row>
    <row r="28" spans="1:21">
      <c r="A28" s="6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7"/>
    </row>
    <row r="29" spans="1:21" ht="14.25" hidden="1" customHeight="1">
      <c r="A29" s="6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2"/>
      <c r="S29" s="2"/>
      <c r="T29" s="2"/>
      <c r="U29" s="7"/>
    </row>
    <row r="30" spans="1:21" ht="14.25" hidden="1" customHeight="1">
      <c r="A30" s="6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2"/>
      <c r="S30" s="2"/>
      <c r="T30" s="2"/>
      <c r="U30" s="7"/>
    </row>
    <row r="31" spans="1:21">
      <c r="A31" s="6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R31" s="2"/>
      <c r="S31" s="2"/>
      <c r="T31" s="2"/>
      <c r="U31" s="7"/>
    </row>
    <row r="32" spans="1:21">
      <c r="A32" s="6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7"/>
    </row>
    <row r="33" spans="1:21">
      <c r="A33" s="6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2"/>
      <c r="S33" s="2"/>
      <c r="T33" s="2"/>
      <c r="U33" s="7"/>
    </row>
    <row r="34" spans="1:21">
      <c r="A34" s="6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2"/>
      <c r="S34" s="2"/>
      <c r="T34" s="2"/>
      <c r="U34" s="7"/>
    </row>
    <row r="35" spans="1:21">
      <c r="A35" s="6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2"/>
      <c r="S35" s="2"/>
      <c r="T35" s="2"/>
      <c r="U35" s="7"/>
    </row>
    <row r="36" spans="1:21">
      <c r="A36" s="6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2"/>
      <c r="S36" s="2"/>
      <c r="T36" s="2"/>
      <c r="U36" s="7"/>
    </row>
    <row r="37" spans="1:21">
      <c r="A37" s="6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7"/>
    </row>
    <row r="38" spans="1:21">
      <c r="A38" s="6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2"/>
      <c r="S38" s="2"/>
      <c r="T38" s="2"/>
      <c r="U38" s="7"/>
    </row>
    <row r="39" spans="1:21">
      <c r="A39" s="6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2"/>
      <c r="S39" s="2"/>
      <c r="T39" s="2"/>
      <c r="U39" s="7"/>
    </row>
    <row r="40" spans="1:21">
      <c r="A40" s="6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2"/>
      <c r="S40" s="2"/>
      <c r="T40" s="2"/>
      <c r="U40" s="7"/>
    </row>
    <row r="41" spans="1:21">
      <c r="A41" s="6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2"/>
      <c r="S41" s="2"/>
      <c r="T41" s="2"/>
      <c r="U41" s="7"/>
    </row>
    <row r="42" spans="1:21">
      <c r="A42" s="6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2"/>
      <c r="S42" s="2"/>
      <c r="T42" s="2"/>
      <c r="U42" s="7"/>
    </row>
    <row r="43" spans="1:21">
      <c r="A43" s="6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2"/>
      <c r="S43" s="2"/>
      <c r="T43" s="2"/>
      <c r="U43" s="7"/>
    </row>
    <row r="44" spans="1:21">
      <c r="A44" s="6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7"/>
    </row>
    <row r="45" spans="1:21">
      <c r="A45" s="6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2"/>
      <c r="S45" s="2"/>
      <c r="T45" s="2"/>
      <c r="U45" s="7"/>
    </row>
    <row r="46" spans="1:21">
      <c r="A46" s="6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2"/>
      <c r="S46" s="2"/>
      <c r="T46" s="2"/>
      <c r="U46" s="7"/>
    </row>
    <row r="47" spans="1:21">
      <c r="A47" s="6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2"/>
      <c r="S47" s="2"/>
      <c r="T47" s="2"/>
      <c r="U47" s="7"/>
    </row>
    <row r="48" spans="1:21">
      <c r="A48" s="6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2"/>
      <c r="S48" s="2"/>
      <c r="T48" s="2"/>
      <c r="U48" s="7"/>
    </row>
    <row r="49" spans="1:21">
      <c r="A49" s="6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2"/>
      <c r="S49" s="2"/>
      <c r="T49" s="2"/>
      <c r="U49" s="7"/>
    </row>
    <row r="50" spans="1:21">
      <c r="A50" s="8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0"/>
      <c r="T50" s="10"/>
      <c r="U50" s="12"/>
    </row>
  </sheetData>
  <mergeCells count="36">
    <mergeCell ref="S7:U7"/>
    <mergeCell ref="N9:O9"/>
    <mergeCell ref="E7:M7"/>
    <mergeCell ref="P9:R9"/>
    <mergeCell ref="S9:T9"/>
    <mergeCell ref="S10:T10"/>
    <mergeCell ref="P10:R10"/>
    <mergeCell ref="B8:C8"/>
    <mergeCell ref="E8:H8"/>
    <mergeCell ref="J8:U8"/>
    <mergeCell ref="P15:S15"/>
    <mergeCell ref="P11:R11"/>
    <mergeCell ref="S11:T11"/>
    <mergeCell ref="I10:M10"/>
    <mergeCell ref="N10:O10"/>
    <mergeCell ref="I11:M11"/>
    <mergeCell ref="N11:O11"/>
    <mergeCell ref="I12:M12"/>
    <mergeCell ref="P12:U12"/>
    <mergeCell ref="M15:O15"/>
    <mergeCell ref="M13:N13"/>
    <mergeCell ref="B2:E2"/>
    <mergeCell ref="B1:E1"/>
    <mergeCell ref="D3:E3"/>
    <mergeCell ref="D4:E4"/>
    <mergeCell ref="D5:E5"/>
    <mergeCell ref="F1:H1"/>
    <mergeCell ref="F2:H2"/>
    <mergeCell ref="F3:H3"/>
    <mergeCell ref="J1:M1"/>
    <mergeCell ref="M14:N14"/>
    <mergeCell ref="J2:M2"/>
    <mergeCell ref="J3:M3"/>
    <mergeCell ref="N1:O1"/>
    <mergeCell ref="N2:O2"/>
    <mergeCell ref="N3:O3"/>
  </mergeCells>
  <phoneticPr fontId="11"/>
  <pageMargins left="0.19685039370078741" right="0.19685039370078741" top="0.98425196850393704" bottom="0.19685039370078741" header="0.51181102362204722" footer="0.51181102362204722"/>
  <pageSetup paperSize="9" scale="88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"/>
  <sheetViews>
    <sheetView workbookViewId="0">
      <selection activeCell="I3" sqref="I3:N3"/>
    </sheetView>
  </sheetViews>
  <sheetFormatPr defaultRowHeight="13.5"/>
  <sheetData/>
  <phoneticPr fontId="1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"/>
  <sheetViews>
    <sheetView workbookViewId="0">
      <selection activeCell="T15" sqref="T15"/>
    </sheetView>
  </sheetViews>
  <sheetFormatPr defaultRowHeight="13.5"/>
  <sheetData/>
  <phoneticPr fontId="1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"/>
  <sheetViews>
    <sheetView workbookViewId="0">
      <selection activeCell="T15" sqref="T15"/>
    </sheetView>
  </sheetViews>
  <sheetFormatPr defaultRowHeight="13.5"/>
  <sheetData/>
  <phoneticPr fontId="1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16-3</vt:lpstr>
      <vt:lpstr>Sheet1</vt:lpstr>
      <vt:lpstr>Sheet2</vt:lpstr>
      <vt:lpstr>Sheet3</vt:lpstr>
      <vt:lpstr>'16-3'!Print_Area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</dc:creator>
  <cp:lastModifiedBy>中澤＿幸史</cp:lastModifiedBy>
  <cp:lastPrinted>2016-11-04T01:07:27Z</cp:lastPrinted>
  <dcterms:created xsi:type="dcterms:W3CDTF">2007-02-02T02:05:34Z</dcterms:created>
  <dcterms:modified xsi:type="dcterms:W3CDTF">2016-12-06T05:48:00Z</dcterms:modified>
</cp:coreProperties>
</file>